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0" yWindow="0" windowWidth="26040" windowHeight="10140" tabRatio="500" activeTab="0"/>
  </bookViews>
  <sheets>
    <sheet name="Life Insurance - Income replace" sheetId="1" r:id="rId1"/>
    <sheet name="Life Insurance - Expense &amp; Liab" sheetId="2" r:id="rId2"/>
  </sheets>
  <definedNames/>
  <calcPr fullCalcOnLoad="1"/>
</workbook>
</file>

<file path=xl/sharedStrings.xml><?xml version="1.0" encoding="utf-8"?>
<sst xmlns="http://schemas.openxmlformats.org/spreadsheetml/2006/main" count="92" uniqueCount="39">
  <si>
    <t>Current Annual expense of the family</t>
  </si>
  <si>
    <t>Life expectancy of beneficiary dependent</t>
  </si>
  <si>
    <t>Current age of beneficiary dependent</t>
  </si>
  <si>
    <t>Years to provide for</t>
  </si>
  <si>
    <t>Rs.</t>
  </si>
  <si>
    <t>yrs</t>
  </si>
  <si>
    <t>Unit</t>
  </si>
  <si>
    <t>Value</t>
  </si>
  <si>
    <t>%</t>
  </si>
  <si>
    <t>Discounting rate</t>
  </si>
  <si>
    <t>Estimated Insurance to cover expenses</t>
  </si>
  <si>
    <t>Outstanding Loans and Liabilities</t>
  </si>
  <si>
    <t>Insurance cover already taken</t>
  </si>
  <si>
    <t>Value of existing assets and investments</t>
  </si>
  <si>
    <t>Net additional insurance cover to be taken</t>
  </si>
  <si>
    <t>input</t>
  </si>
  <si>
    <t>Current Annual income of the insured</t>
  </si>
  <si>
    <t>Current age of the insured</t>
  </si>
  <si>
    <t>Expected retirement age of the insured</t>
  </si>
  <si>
    <t xml:space="preserve">Productive years </t>
  </si>
  <si>
    <t>Expected avg rate of growth in income</t>
  </si>
  <si>
    <t>Expected avg annual return on investment</t>
  </si>
  <si>
    <t>Rs. Lacs</t>
  </si>
  <si>
    <t>Notes</t>
  </si>
  <si>
    <t>Does not include loan EMI or premium payments</t>
  </si>
  <si>
    <t>Average rate based on a mix of various investments</t>
  </si>
  <si>
    <t>Expected avg rate of inflation</t>
  </si>
  <si>
    <t>Average rate of inflation for your lifestyle</t>
  </si>
  <si>
    <t>Sum Assured from all life insurance policies that you have</t>
  </si>
  <si>
    <t>All outstanding balance of loans and liabilities</t>
  </si>
  <si>
    <t>Total income that the insured receives today</t>
  </si>
  <si>
    <t>Average rate of growth in income</t>
  </si>
  <si>
    <t>Insurance Requirement Calculator - Expense and Liability approach</t>
  </si>
  <si>
    <t>Does not include one self-owned house</t>
  </si>
  <si>
    <t xml:space="preserve">Note: </t>
  </si>
  <si>
    <t>You can make your inputs in the yellow coloured cells. Do not change the other cells as it can distort the calculations.</t>
  </si>
  <si>
    <t>Insurance Requirement Calculator - Income replacement approach</t>
  </si>
  <si>
    <t>Estimated Lifetime Income</t>
  </si>
  <si>
    <t>Rs. Lakhs</t>
  </si>
</sst>
</file>

<file path=xl/styles.xml><?xml version="1.0" encoding="utf-8"?>
<styleSheet xmlns="http://schemas.openxmlformats.org/spreadsheetml/2006/main">
  <numFmts count="12">
    <numFmt numFmtId="5" formatCode="&quot;₹&quot;\ #,##0;\-&quot;₹&quot;\ #,##0"/>
    <numFmt numFmtId="6" formatCode="&quot;₹&quot;\ #,##0;[Red]\-&quot;₹&quot;\ #,##0"/>
    <numFmt numFmtId="7" formatCode="&quot;₹&quot;\ #,##0.00;\-&quot;₹&quot;\ #,##0.00"/>
    <numFmt numFmtId="8" formatCode="&quot;₹&quot;\ #,##0.00;[Red]\-&quot;₹&quot;\ #,##0.00"/>
    <numFmt numFmtId="42" formatCode="_-&quot;₹&quot;\ * #,##0_-;\-&quot;₹&quot;\ * #,##0_-;_-&quot;₹&quot;\ * &quot;-&quot;_-;_-@_-"/>
    <numFmt numFmtId="41" formatCode="_-* #,##0_-;\-* #,##0_-;_-* &quot;-&quot;_-;_-@_-"/>
    <numFmt numFmtId="44" formatCode="_-&quot;₹&quot;\ * #,##0.00_-;\-&quot;₹&quot;\ * #,##0.00_-;_-&quot;₹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%"/>
    <numFmt numFmtId="167" formatCode="&quot;₹&quot;\ #,##0.0;[Red]\-&quot;₹&quot;\ #,##0.0"/>
  </numFmts>
  <fonts count="52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i/>
      <sz val="12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0"/>
    </font>
    <font>
      <u val="single"/>
      <sz val="16"/>
      <color indexed="12"/>
      <name val="Calibri"/>
      <family val="0"/>
    </font>
    <font>
      <sz val="14"/>
      <color indexed="8"/>
      <name val="Calibri"/>
      <family val="0"/>
    </font>
    <font>
      <sz val="16"/>
      <color indexed="8"/>
      <name val="Calibri"/>
      <family val="0"/>
    </font>
    <font>
      <i/>
      <sz val="14"/>
      <color indexed="8"/>
      <name val="Calibri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i/>
      <sz val="12"/>
      <color theme="1"/>
      <name val="Calibri"/>
      <family val="0"/>
    </font>
    <font>
      <b/>
      <sz val="14"/>
      <color theme="1"/>
      <name val="Calibri"/>
      <family val="0"/>
    </font>
    <font>
      <b/>
      <sz val="16"/>
      <color theme="1"/>
      <name val="Calibri"/>
      <family val="0"/>
    </font>
    <font>
      <u val="single"/>
      <sz val="16"/>
      <color theme="10"/>
      <name val="Calibri"/>
      <family val="0"/>
    </font>
    <font>
      <sz val="14"/>
      <color theme="1"/>
      <name val="Calibri"/>
      <family val="0"/>
    </font>
    <font>
      <sz val="16"/>
      <color theme="1"/>
      <name val="Calibri"/>
      <family val="0"/>
    </font>
    <font>
      <i/>
      <sz val="14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0" fontId="0" fillId="33" borderId="0" xfId="0" applyFill="1" applyAlignment="1">
      <alignment/>
    </xf>
    <xf numFmtId="6" fontId="43" fillId="33" borderId="0" xfId="0" applyNumberFormat="1" applyFont="1" applyFill="1" applyAlignment="1">
      <alignment/>
    </xf>
    <xf numFmtId="0" fontId="43" fillId="33" borderId="10" xfId="0" applyFont="1" applyFill="1" applyBorder="1" applyAlignment="1">
      <alignment horizontal="center"/>
    </xf>
    <xf numFmtId="0" fontId="43" fillId="34" borderId="0" xfId="0" applyFont="1" applyFill="1" applyAlignment="1">
      <alignment/>
    </xf>
    <xf numFmtId="6" fontId="43" fillId="34" borderId="0" xfId="0" applyNumberFormat="1" applyFont="1" applyFill="1" applyAlignment="1">
      <alignment/>
    </xf>
    <xf numFmtId="0" fontId="45" fillId="33" borderId="0" xfId="0" applyFont="1" applyFill="1" applyAlignment="1">
      <alignment/>
    </xf>
    <xf numFmtId="165" fontId="0" fillId="35" borderId="0" xfId="42" applyNumberFormat="1" applyFont="1" applyFill="1" applyAlignment="1">
      <alignment/>
    </xf>
    <xf numFmtId="0" fontId="0" fillId="35" borderId="0" xfId="0" applyFill="1" applyAlignment="1">
      <alignment/>
    </xf>
    <xf numFmtId="0" fontId="0" fillId="34" borderId="0" xfId="0" applyFill="1" applyAlignment="1">
      <alignment/>
    </xf>
    <xf numFmtId="10" fontId="0" fillId="34" borderId="0" xfId="59" applyNumberFormat="1" applyFont="1" applyFill="1" applyAlignment="1">
      <alignment/>
    </xf>
    <xf numFmtId="8" fontId="43" fillId="34" borderId="0" xfId="0" applyNumberFormat="1" applyFont="1" applyFill="1" applyAlignment="1">
      <alignment/>
    </xf>
    <xf numFmtId="0" fontId="46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8" fillId="33" borderId="0" xfId="53" applyFont="1" applyFill="1" applyAlignment="1">
      <alignment/>
    </xf>
    <xf numFmtId="0" fontId="49" fillId="33" borderId="0" xfId="0" applyFont="1" applyFill="1" applyAlignment="1">
      <alignment/>
    </xf>
    <xf numFmtId="0" fontId="50" fillId="33" borderId="0" xfId="0" applyFont="1" applyFill="1" applyAlignment="1">
      <alignment/>
    </xf>
    <xf numFmtId="0" fontId="46" fillId="33" borderId="10" xfId="0" applyFont="1" applyFill="1" applyBorder="1" applyAlignment="1">
      <alignment horizontal="center"/>
    </xf>
    <xf numFmtId="165" fontId="49" fillId="35" borderId="0" xfId="42" applyNumberFormat="1" applyFont="1" applyFill="1" applyAlignment="1">
      <alignment/>
    </xf>
    <xf numFmtId="0" fontId="51" fillId="33" borderId="0" xfId="0" applyFont="1" applyFill="1" applyAlignment="1">
      <alignment/>
    </xf>
    <xf numFmtId="0" fontId="49" fillId="35" borderId="0" xfId="0" applyFont="1" applyFill="1" applyAlignment="1">
      <alignment/>
    </xf>
    <xf numFmtId="0" fontId="49" fillId="34" borderId="0" xfId="0" applyFont="1" applyFill="1" applyAlignment="1">
      <alignment/>
    </xf>
    <xf numFmtId="10" fontId="49" fillId="34" borderId="0" xfId="59" applyNumberFormat="1" applyFont="1" applyFill="1" applyAlignment="1">
      <alignment/>
    </xf>
    <xf numFmtId="0" fontId="46" fillId="34" borderId="0" xfId="0" applyFont="1" applyFill="1" applyAlignment="1">
      <alignment/>
    </xf>
    <xf numFmtId="6" fontId="46" fillId="34" borderId="0" xfId="0" applyNumberFormat="1" applyFont="1" applyFill="1" applyAlignment="1">
      <alignment/>
    </xf>
    <xf numFmtId="8" fontId="46" fillId="34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novest.co" TargetMode="External" /><Relationship Id="rId3" Type="http://schemas.openxmlformats.org/officeDocument/2006/relationships/hyperlink" Target="http://www.unovest.co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novest.co" TargetMode="External" /><Relationship Id="rId3" Type="http://schemas.openxmlformats.org/officeDocument/2006/relationships/hyperlink" Target="http://www.unovest.co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0</xdr:row>
      <xdr:rowOff>0</xdr:rowOff>
    </xdr:from>
    <xdr:to>
      <xdr:col>10</xdr:col>
      <xdr:colOff>28575</xdr:colOff>
      <xdr:row>1</xdr:row>
      <xdr:rowOff>104775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0"/>
          <a:ext cx="8572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0</xdr:row>
      <xdr:rowOff>0</xdr:rowOff>
    </xdr:from>
    <xdr:to>
      <xdr:col>10</xdr:col>
      <xdr:colOff>28575</xdr:colOff>
      <xdr:row>1</xdr:row>
      <xdr:rowOff>104775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0"/>
          <a:ext cx="8572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selection activeCell="A1" sqref="A1"/>
    </sheetView>
  </sheetViews>
  <sheetFormatPr defaultColWidth="11.00390625" defaultRowHeight="15.75"/>
  <cols>
    <col min="1" max="1" width="5.625" style="2" customWidth="1"/>
    <col min="2" max="5" width="10.875" style="2" customWidth="1"/>
    <col min="6" max="6" width="7.125" style="2" customWidth="1"/>
    <col min="7" max="7" width="15.375" style="2" bestFit="1" customWidth="1"/>
    <col min="8" max="8" width="10.875" style="2" customWidth="1"/>
    <col min="9" max="9" width="2.125" style="2" customWidth="1"/>
    <col min="10" max="10" width="10.875" style="2" customWidth="1"/>
    <col min="11" max="16384" width="10.875" style="2" customWidth="1"/>
  </cols>
  <sheetData>
    <row r="1" spans="1:10" ht="21">
      <c r="A1" s="14" t="s">
        <v>36</v>
      </c>
      <c r="J1" s="15"/>
    </row>
    <row r="2" ht="15.75">
      <c r="A2" s="1"/>
    </row>
    <row r="3" spans="6:10" ht="15">
      <c r="F3" s="4" t="s">
        <v>6</v>
      </c>
      <c r="G3" s="4" t="s">
        <v>7</v>
      </c>
      <c r="J3" s="1" t="s">
        <v>23</v>
      </c>
    </row>
    <row r="4" spans="2:10" ht="15">
      <c r="B4" s="2" t="s">
        <v>16</v>
      </c>
      <c r="F4" s="2" t="s">
        <v>4</v>
      </c>
      <c r="G4" s="8">
        <v>1200000</v>
      </c>
      <c r="H4" s="7" t="s">
        <v>15</v>
      </c>
      <c r="I4" s="7"/>
      <c r="J4" s="7" t="s">
        <v>30</v>
      </c>
    </row>
    <row r="6" spans="2:9" ht="15">
      <c r="B6" s="2" t="s">
        <v>17</v>
      </c>
      <c r="F6" s="2" t="s">
        <v>5</v>
      </c>
      <c r="G6" s="9">
        <v>35</v>
      </c>
      <c r="H6" s="7" t="s">
        <v>15</v>
      </c>
      <c r="I6" s="7"/>
    </row>
    <row r="8" spans="2:9" ht="15">
      <c r="B8" s="2" t="s">
        <v>18</v>
      </c>
      <c r="F8" s="2" t="s">
        <v>5</v>
      </c>
      <c r="G8" s="9">
        <v>55</v>
      </c>
      <c r="H8" s="7" t="s">
        <v>15</v>
      </c>
      <c r="I8" s="7"/>
    </row>
    <row r="10" spans="2:7" ht="15">
      <c r="B10" s="10" t="s">
        <v>19</v>
      </c>
      <c r="C10" s="10"/>
      <c r="D10" s="10"/>
      <c r="E10" s="10"/>
      <c r="F10" s="10" t="s">
        <v>5</v>
      </c>
      <c r="G10" s="10">
        <f>G8-G6</f>
        <v>20</v>
      </c>
    </row>
    <row r="12" spans="2:10" ht="15">
      <c r="B12" s="2" t="s">
        <v>21</v>
      </c>
      <c r="F12" s="2" t="s">
        <v>8</v>
      </c>
      <c r="G12" s="9">
        <v>10</v>
      </c>
      <c r="H12" s="7" t="s">
        <v>15</v>
      </c>
      <c r="I12" s="7"/>
      <c r="J12" s="7" t="s">
        <v>25</v>
      </c>
    </row>
    <row r="14" spans="2:10" ht="15">
      <c r="B14" s="2" t="s">
        <v>20</v>
      </c>
      <c r="F14" s="2" t="s">
        <v>8</v>
      </c>
      <c r="G14" s="9">
        <v>8</v>
      </c>
      <c r="H14" s="7" t="s">
        <v>15</v>
      </c>
      <c r="I14" s="7"/>
      <c r="J14" s="7" t="s">
        <v>31</v>
      </c>
    </row>
    <row r="16" spans="2:7" ht="15" hidden="1">
      <c r="B16" s="10" t="s">
        <v>9</v>
      </c>
      <c r="C16" s="10"/>
      <c r="D16" s="10"/>
      <c r="E16" s="10"/>
      <c r="F16" s="10" t="s">
        <v>8</v>
      </c>
      <c r="G16" s="11">
        <f>((1+G12%)/(1+G14%))-1</f>
        <v>0.0185185185185186</v>
      </c>
    </row>
    <row r="17" ht="15" hidden="1"/>
    <row r="18" spans="2:7" ht="15">
      <c r="B18" s="5" t="s">
        <v>37</v>
      </c>
      <c r="C18" s="5"/>
      <c r="D18" s="5"/>
      <c r="E18" s="5"/>
      <c r="F18" s="5" t="s">
        <v>4</v>
      </c>
      <c r="G18" s="6">
        <f>PV(G16,G10,-G4,,)</f>
        <v>19905161.620742675</v>
      </c>
    </row>
    <row r="19" spans="2:7" ht="15">
      <c r="B19" s="1"/>
      <c r="C19" s="1"/>
      <c r="D19" s="1"/>
      <c r="E19" s="1"/>
      <c r="F19" s="1"/>
      <c r="G19" s="3"/>
    </row>
    <row r="20" spans="2:10" ht="15">
      <c r="B20" s="2" t="s">
        <v>11</v>
      </c>
      <c r="F20" s="2" t="s">
        <v>4</v>
      </c>
      <c r="G20" s="8">
        <v>3000000</v>
      </c>
      <c r="H20" s="2" t="s">
        <v>15</v>
      </c>
      <c r="J20" s="7" t="s">
        <v>29</v>
      </c>
    </row>
    <row r="22" spans="2:10" ht="15">
      <c r="B22" s="2" t="s">
        <v>12</v>
      </c>
      <c r="F22" s="2" t="s">
        <v>4</v>
      </c>
      <c r="G22" s="8">
        <v>10000000</v>
      </c>
      <c r="H22" s="7" t="s">
        <v>15</v>
      </c>
      <c r="J22" s="7" t="s">
        <v>28</v>
      </c>
    </row>
    <row r="24" spans="2:10" ht="15">
      <c r="B24" s="2" t="s">
        <v>13</v>
      </c>
      <c r="F24" s="2" t="s">
        <v>4</v>
      </c>
      <c r="G24" s="8">
        <v>100000</v>
      </c>
      <c r="H24" s="7" t="s">
        <v>15</v>
      </c>
      <c r="J24" s="7" t="s">
        <v>33</v>
      </c>
    </row>
    <row r="26" spans="2:7" ht="15">
      <c r="B26" s="5" t="s">
        <v>14</v>
      </c>
      <c r="C26" s="5"/>
      <c r="D26" s="5"/>
      <c r="E26" s="5"/>
      <c r="F26" s="5" t="s">
        <v>4</v>
      </c>
      <c r="G26" s="6">
        <f>G18+G20-G22-G24</f>
        <v>12805161.620742675</v>
      </c>
    </row>
    <row r="28" spans="2:7" ht="15">
      <c r="B28" s="5" t="s">
        <v>14</v>
      </c>
      <c r="C28" s="5"/>
      <c r="D28" s="5"/>
      <c r="E28" s="5"/>
      <c r="F28" s="5" t="s">
        <v>38</v>
      </c>
      <c r="G28" s="12">
        <f>G26/10^5</f>
        <v>128.05161620742675</v>
      </c>
    </row>
    <row r="30" spans="1:2" ht="15">
      <c r="A30" s="7" t="s">
        <v>34</v>
      </c>
      <c r="B30" s="7" t="s">
        <v>35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A1" sqref="A1"/>
    </sheetView>
  </sheetViews>
  <sheetFormatPr defaultColWidth="11.00390625" defaultRowHeight="15.75"/>
  <cols>
    <col min="1" max="1" width="5.625" style="2" customWidth="1"/>
    <col min="2" max="5" width="10.875" style="2" customWidth="1"/>
    <col min="6" max="6" width="7.125" style="2" customWidth="1"/>
    <col min="7" max="7" width="15.375" style="2" bestFit="1" customWidth="1"/>
    <col min="8" max="8" width="10.875" style="2" customWidth="1"/>
    <col min="9" max="9" width="2.375" style="2" customWidth="1"/>
    <col min="10" max="16384" width="10.875" style="2" customWidth="1"/>
  </cols>
  <sheetData>
    <row r="1" spans="1:10" s="17" customFormat="1" ht="21">
      <c r="A1" s="14" t="s">
        <v>32</v>
      </c>
      <c r="J1" s="15"/>
    </row>
    <row r="2" s="16" customFormat="1" ht="18.75">
      <c r="A2" s="13"/>
    </row>
    <row r="3" spans="6:10" s="16" customFormat="1" ht="18">
      <c r="F3" s="18" t="s">
        <v>6</v>
      </c>
      <c r="G3" s="18" t="s">
        <v>7</v>
      </c>
      <c r="J3" s="13" t="s">
        <v>23</v>
      </c>
    </row>
    <row r="4" spans="2:10" s="16" customFormat="1" ht="18">
      <c r="B4" s="16" t="s">
        <v>0</v>
      </c>
      <c r="F4" s="16" t="s">
        <v>4</v>
      </c>
      <c r="G4" s="19">
        <v>700000</v>
      </c>
      <c r="H4" s="20" t="s">
        <v>15</v>
      </c>
      <c r="J4" s="20" t="s">
        <v>24</v>
      </c>
    </row>
    <row r="5" s="16" customFormat="1" ht="18"/>
    <row r="6" spans="2:8" s="16" customFormat="1" ht="18">
      <c r="B6" s="16" t="s">
        <v>2</v>
      </c>
      <c r="F6" s="16" t="s">
        <v>5</v>
      </c>
      <c r="G6" s="21">
        <v>35</v>
      </c>
      <c r="H6" s="20" t="s">
        <v>15</v>
      </c>
    </row>
    <row r="7" s="16" customFormat="1" ht="18"/>
    <row r="8" spans="2:8" s="16" customFormat="1" ht="18">
      <c r="B8" s="16" t="s">
        <v>1</v>
      </c>
      <c r="F8" s="16" t="s">
        <v>5</v>
      </c>
      <c r="G8" s="21">
        <v>75</v>
      </c>
      <c r="H8" s="20" t="s">
        <v>15</v>
      </c>
    </row>
    <row r="9" s="16" customFormat="1" ht="18"/>
    <row r="10" spans="2:7" s="16" customFormat="1" ht="18">
      <c r="B10" s="22" t="s">
        <v>3</v>
      </c>
      <c r="C10" s="22"/>
      <c r="D10" s="22"/>
      <c r="E10" s="22"/>
      <c r="F10" s="22" t="s">
        <v>5</v>
      </c>
      <c r="G10" s="22">
        <f>G8-G6</f>
        <v>40</v>
      </c>
    </row>
    <row r="11" s="16" customFormat="1" ht="18"/>
    <row r="12" spans="2:10" s="16" customFormat="1" ht="18">
      <c r="B12" s="16" t="s">
        <v>21</v>
      </c>
      <c r="F12" s="16" t="s">
        <v>8</v>
      </c>
      <c r="G12" s="21">
        <v>10</v>
      </c>
      <c r="H12" s="20" t="s">
        <v>15</v>
      </c>
      <c r="J12" s="20" t="s">
        <v>25</v>
      </c>
    </row>
    <row r="13" s="16" customFormat="1" ht="18"/>
    <row r="14" spans="2:10" s="16" customFormat="1" ht="18">
      <c r="B14" s="16" t="s">
        <v>26</v>
      </c>
      <c r="F14" s="16" t="s">
        <v>8</v>
      </c>
      <c r="G14" s="21">
        <v>8</v>
      </c>
      <c r="H14" s="20" t="s">
        <v>15</v>
      </c>
      <c r="J14" s="20" t="s">
        <v>27</v>
      </c>
    </row>
    <row r="15" s="16" customFormat="1" ht="18"/>
    <row r="16" spans="2:7" s="16" customFormat="1" ht="18" hidden="1">
      <c r="B16" s="22" t="s">
        <v>9</v>
      </c>
      <c r="C16" s="22"/>
      <c r="D16" s="22"/>
      <c r="E16" s="22"/>
      <c r="F16" s="22" t="s">
        <v>8</v>
      </c>
      <c r="G16" s="23">
        <f>((1+G12%)/(1+G14%))-1</f>
        <v>0.0185185185185186</v>
      </c>
    </row>
    <row r="17" s="16" customFormat="1" ht="18" hidden="1"/>
    <row r="18" spans="2:7" s="16" customFormat="1" ht="18">
      <c r="B18" s="24" t="s">
        <v>10</v>
      </c>
      <c r="C18" s="24"/>
      <c r="D18" s="24"/>
      <c r="E18" s="24"/>
      <c r="F18" s="24" t="s">
        <v>4</v>
      </c>
      <c r="G18" s="25">
        <f>PV(G16,G10,-G4,,)</f>
        <v>19655934.167055734</v>
      </c>
    </row>
    <row r="19" s="16" customFormat="1" ht="18"/>
    <row r="20" spans="2:10" s="16" customFormat="1" ht="18">
      <c r="B20" s="16" t="s">
        <v>11</v>
      </c>
      <c r="F20" s="16" t="s">
        <v>4</v>
      </c>
      <c r="G20" s="19">
        <v>3000000</v>
      </c>
      <c r="H20" s="16" t="s">
        <v>15</v>
      </c>
      <c r="J20" s="20" t="s">
        <v>29</v>
      </c>
    </row>
    <row r="21" s="16" customFormat="1" ht="18"/>
    <row r="22" spans="2:10" s="16" customFormat="1" ht="18">
      <c r="B22" s="16" t="s">
        <v>12</v>
      </c>
      <c r="F22" s="16" t="s">
        <v>4</v>
      </c>
      <c r="G22" s="19">
        <v>10000000</v>
      </c>
      <c r="H22" s="20" t="s">
        <v>15</v>
      </c>
      <c r="J22" s="20" t="s">
        <v>28</v>
      </c>
    </row>
    <row r="23" s="16" customFormat="1" ht="18"/>
    <row r="24" spans="2:10" s="16" customFormat="1" ht="18">
      <c r="B24" s="16" t="s">
        <v>13</v>
      </c>
      <c r="F24" s="16" t="s">
        <v>4</v>
      </c>
      <c r="G24" s="19">
        <v>100000</v>
      </c>
      <c r="H24" s="20" t="s">
        <v>15</v>
      </c>
      <c r="J24" s="20" t="s">
        <v>33</v>
      </c>
    </row>
    <row r="25" s="16" customFormat="1" ht="18"/>
    <row r="26" spans="2:7" s="16" customFormat="1" ht="18">
      <c r="B26" s="24" t="s">
        <v>14</v>
      </c>
      <c r="C26" s="24"/>
      <c r="D26" s="24"/>
      <c r="E26" s="24"/>
      <c r="F26" s="24" t="s">
        <v>4</v>
      </c>
      <c r="G26" s="25">
        <f>G18+G20-G22-G24</f>
        <v>12555934.167055734</v>
      </c>
    </row>
    <row r="27" s="16" customFormat="1" ht="18"/>
    <row r="28" spans="2:7" s="16" customFormat="1" ht="18">
      <c r="B28" s="24" t="s">
        <v>14</v>
      </c>
      <c r="C28" s="24"/>
      <c r="D28" s="24"/>
      <c r="E28" s="24"/>
      <c r="F28" s="24" t="s">
        <v>22</v>
      </c>
      <c r="G28" s="26">
        <f>G26/10^5</f>
        <v>125.55934167055733</v>
      </c>
    </row>
    <row r="29" s="16" customFormat="1" ht="18"/>
    <row r="30" spans="1:2" s="16" customFormat="1" ht="18">
      <c r="A30" s="20" t="s">
        <v>34</v>
      </c>
      <c r="B30" s="20" t="s">
        <v>35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vipinkhandelwal.com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 Khandelwal</dc:creator>
  <cp:keywords/>
  <dc:description/>
  <cp:lastModifiedBy>Vipin Khandelwal</cp:lastModifiedBy>
  <dcterms:created xsi:type="dcterms:W3CDTF">2015-06-30T10:32:18Z</dcterms:created>
  <dcterms:modified xsi:type="dcterms:W3CDTF">2017-03-02T01:42:34Z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